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aconrad/Desktop/"/>
    </mc:Choice>
  </mc:AlternateContent>
  <xr:revisionPtr revIDLastSave="0" documentId="13_ncr:1_{DE9783B3-7D39-244C-B6DD-63C910E50885}" xr6:coauthVersionLast="47" xr6:coauthVersionMax="47" xr10:uidLastSave="{00000000-0000-0000-0000-000000000000}"/>
  <bookViews>
    <workbookView xWindow="4680" yWindow="6500" windowWidth="33720" windowHeight="15700" xr2:uid="{F4351F2E-417C-C746-BC1B-C5ABDA37D36D}"/>
  </bookViews>
  <sheets>
    <sheet name="Aufgabe 1" sheetId="1" r:id="rId1"/>
    <sheet name="Aufgabe 2" sheetId="2" r:id="rId2"/>
    <sheet name="Aufgabe 3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8" i="3" l="1"/>
  <c r="C8" i="3"/>
  <c r="C10" i="3" s="1"/>
  <c r="B8" i="3"/>
  <c r="D10" i="3"/>
  <c r="B10" i="3"/>
  <c r="D6" i="1"/>
  <c r="B6" i="1"/>
  <c r="B8" i="1" s="1"/>
  <c r="C6" i="2"/>
  <c r="D6" i="2"/>
  <c r="B6" i="2"/>
  <c r="D5" i="2"/>
  <c r="C5" i="2"/>
  <c r="B5" i="2"/>
  <c r="D4" i="2"/>
  <c r="C4" i="2"/>
  <c r="B4" i="2"/>
  <c r="D5" i="1"/>
  <c r="D8" i="1" s="1"/>
  <c r="D4" i="1"/>
  <c r="D3" i="1"/>
  <c r="C8" i="1"/>
  <c r="C6" i="1"/>
  <c r="C5" i="1"/>
  <c r="C4" i="1"/>
  <c r="C3" i="1"/>
  <c r="B5" i="1"/>
  <c r="B4" i="1"/>
  <c r="B3" i="1"/>
</calcChain>
</file>

<file path=xl/sharedStrings.xml><?xml version="1.0" encoding="utf-8"?>
<sst xmlns="http://schemas.openxmlformats.org/spreadsheetml/2006/main" count="33" uniqueCount="17">
  <si>
    <t>Anlage</t>
  </si>
  <si>
    <t>A</t>
  </si>
  <si>
    <t>B</t>
  </si>
  <si>
    <t>C</t>
  </si>
  <si>
    <t>Personalkosten</t>
  </si>
  <si>
    <t>Wartungskosten</t>
  </si>
  <si>
    <t>Betriebskosten</t>
  </si>
  <si>
    <t>kalk. Abschreibung</t>
  </si>
  <si>
    <t>kalk. Zins</t>
  </si>
  <si>
    <t>Gesamtkosten</t>
  </si>
  <si>
    <t>Fahrzeug</t>
  </si>
  <si>
    <t>Kalkulat. Abschreibungen</t>
  </si>
  <si>
    <t>Kalk. Zinsen</t>
  </si>
  <si>
    <t>Umsatz</t>
  </si>
  <si>
    <t>Gewinn</t>
  </si>
  <si>
    <t>Wir wählen Option C, weil sie den höchsten (Perioden-)Gewinn aufweist.</t>
  </si>
  <si>
    <t>Wir wählen Option C, weil sie die geringsten Gesamtkosten aufweist.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</si>
</sst>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4" x14ac:knownFonts="1">
    <font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2"/>
      <color rgb="FF000000"/>
      <name val="Aptos Narrow"/>
      <family val="2"/>
      <scheme val="minor"/>
    </font>
    <font>
      <b/>
      <sz val="12"/>
      <color rgb="FF000000"/>
      <name val="Aptos Narrow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">
    <xf numFmtId="0" fontId="0" fillId="0" borderId="0" xfId="0"/>
    <xf numFmtId="44" fontId="0" fillId="0" borderId="0" xfId="1" applyFont="1"/>
    <xf numFmtId="44" fontId="0" fillId="2" borderId="0" xfId="1" applyFont="1" applyFill="1"/>
    <xf numFmtId="44" fontId="0" fillId="0" borderId="0" xfId="1" applyFont="1" applyFill="1"/>
    <xf numFmtId="0" fontId="2" fillId="0" borderId="0" xfId="0" applyFont="1"/>
    <xf numFmtId="44" fontId="2" fillId="0" borderId="0" xfId="0" applyNumberFormat="1" applyFont="1"/>
    <xf numFmtId="0" fontId="0" fillId="0" borderId="0" xfId="0" applyFill="1"/>
    <xf numFmtId="44" fontId="0" fillId="0" borderId="0" xfId="0" applyNumberFormat="1" applyFill="1"/>
    <xf numFmtId="44" fontId="2" fillId="0" borderId="0" xfId="0" applyNumberFormat="1" applyFont="1" applyFill="1"/>
    <xf numFmtId="44" fontId="2" fillId="2" borderId="0" xfId="0" applyNumberFormat="1" applyFont="1" applyFill="1"/>
    <xf numFmtId="0" fontId="3" fillId="0" borderId="0" xfId="0" applyFont="1"/>
  </cellXfs>
  <cellStyles count="2">
    <cellStyle name="Standard" xfId="0" builtinId="0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C9F219-A798-464A-8908-D50F4327E4DC}">
  <dimension ref="A1:D10"/>
  <sheetViews>
    <sheetView tabSelected="1" zoomScale="180" zoomScaleNormal="180" workbookViewId="0"/>
  </sheetViews>
  <sheetFormatPr baseColWidth="10" defaultRowHeight="16" x14ac:dyDescent="0.2"/>
  <cols>
    <col min="1" max="1" width="16.5" bestFit="1" customWidth="1"/>
    <col min="2" max="2" width="15.5" bestFit="1" customWidth="1"/>
    <col min="3" max="3" width="14.5" bestFit="1" customWidth="1"/>
    <col min="4" max="4" width="15.5" bestFit="1" customWidth="1"/>
  </cols>
  <sheetData>
    <row r="1" spans="1:4" x14ac:dyDescent="0.2">
      <c r="B1" t="s">
        <v>0</v>
      </c>
    </row>
    <row r="2" spans="1:4" x14ac:dyDescent="0.2">
      <c r="B2" t="s">
        <v>1</v>
      </c>
      <c r="C2" t="s">
        <v>2</v>
      </c>
      <c r="D2" t="s">
        <v>3</v>
      </c>
    </row>
    <row r="3" spans="1:4" x14ac:dyDescent="0.2">
      <c r="A3" t="s">
        <v>4</v>
      </c>
      <c r="B3" s="1">
        <f>40*8*15*250</f>
        <v>1200000</v>
      </c>
      <c r="C3" s="1">
        <f>20*8*17*250</f>
        <v>680000</v>
      </c>
      <c r="D3" s="1">
        <f>12*8*17.5*250</f>
        <v>420000</v>
      </c>
    </row>
    <row r="4" spans="1:4" x14ac:dyDescent="0.2">
      <c r="A4" t="s">
        <v>5</v>
      </c>
      <c r="B4" s="1">
        <f>500*100</f>
        <v>50000</v>
      </c>
      <c r="C4" s="1">
        <f>400*90</f>
        <v>36000</v>
      </c>
      <c r="D4" s="1">
        <f>300*80</f>
        <v>24000</v>
      </c>
    </row>
    <row r="5" spans="1:4" x14ac:dyDescent="0.2">
      <c r="A5" t="s">
        <v>6</v>
      </c>
      <c r="B5" s="1">
        <f>B3+B4</f>
        <v>1250000</v>
      </c>
      <c r="C5" s="1">
        <f>C3+C4</f>
        <v>716000</v>
      </c>
      <c r="D5" s="1">
        <f>D3+D4</f>
        <v>444000</v>
      </c>
    </row>
    <row r="6" spans="1:4" x14ac:dyDescent="0.2">
      <c r="A6" t="s">
        <v>7</v>
      </c>
      <c r="B6" s="1">
        <f>500000/5</f>
        <v>100000</v>
      </c>
      <c r="C6" s="1">
        <f>800000/5</f>
        <v>160000</v>
      </c>
      <c r="D6" s="1">
        <f>1000000/5</f>
        <v>200000</v>
      </c>
    </row>
    <row r="7" spans="1:4" x14ac:dyDescent="0.2">
      <c r="A7" t="s">
        <v>8</v>
      </c>
      <c r="B7" s="1">
        <v>0</v>
      </c>
      <c r="C7" s="1">
        <v>0</v>
      </c>
      <c r="D7" s="1">
        <v>0</v>
      </c>
    </row>
    <row r="8" spans="1:4" x14ac:dyDescent="0.2">
      <c r="A8" t="s">
        <v>9</v>
      </c>
      <c r="B8" s="1">
        <f>B5+B6</f>
        <v>1350000</v>
      </c>
      <c r="C8" s="1">
        <f>C5+C6</f>
        <v>876000</v>
      </c>
      <c r="D8" s="2">
        <f>D5+D6</f>
        <v>644000</v>
      </c>
    </row>
    <row r="9" spans="1:4" x14ac:dyDescent="0.2">
      <c r="A9" s="6"/>
      <c r="B9" s="7"/>
      <c r="C9" s="7"/>
      <c r="D9" s="7"/>
    </row>
    <row r="10" spans="1:4" x14ac:dyDescent="0.2">
      <c r="A10" s="10" t="s">
        <v>16</v>
      </c>
      <c r="B10" s="7"/>
      <c r="C10" s="7"/>
      <c r="D10" s="7"/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30267B-197F-BA4C-B4FD-2889197AF6EF}">
  <dimension ref="A1:D9"/>
  <sheetViews>
    <sheetView zoomScale="180" zoomScaleNormal="180" workbookViewId="0">
      <selection activeCell="A8" sqref="A8"/>
    </sheetView>
  </sheetViews>
  <sheetFormatPr baseColWidth="10" defaultRowHeight="16" x14ac:dyDescent="0.2"/>
  <cols>
    <col min="1" max="1" width="22.1640625" bestFit="1" customWidth="1"/>
    <col min="2" max="3" width="12" bestFit="1" customWidth="1"/>
    <col min="4" max="4" width="13" bestFit="1" customWidth="1"/>
  </cols>
  <sheetData>
    <row r="1" spans="1:4" x14ac:dyDescent="0.2">
      <c r="B1" t="s">
        <v>10</v>
      </c>
    </row>
    <row r="2" spans="1:4" x14ac:dyDescent="0.2">
      <c r="B2" t="s">
        <v>1</v>
      </c>
      <c r="C2" t="s">
        <v>2</v>
      </c>
      <c r="D2" t="s">
        <v>3</v>
      </c>
    </row>
    <row r="3" spans="1:4" x14ac:dyDescent="0.2">
      <c r="A3" t="s">
        <v>6</v>
      </c>
      <c r="B3" s="1">
        <v>18000</v>
      </c>
      <c r="C3" s="1">
        <v>20000</v>
      </c>
      <c r="D3" s="1">
        <v>15000</v>
      </c>
    </row>
    <row r="4" spans="1:4" x14ac:dyDescent="0.2">
      <c r="A4" t="s">
        <v>11</v>
      </c>
      <c r="B4" s="1">
        <f>190000/10</f>
        <v>19000</v>
      </c>
      <c r="C4" s="1">
        <f>170000/8</f>
        <v>21250</v>
      </c>
      <c r="D4" s="1">
        <f>150000/8</f>
        <v>18750</v>
      </c>
    </row>
    <row r="5" spans="1:4" x14ac:dyDescent="0.2">
      <c r="A5" t="s">
        <v>12</v>
      </c>
      <c r="B5" s="1">
        <f>(190000/2)*0.01</f>
        <v>950</v>
      </c>
      <c r="C5" s="1">
        <f>(170000/2)*0.015</f>
        <v>1275</v>
      </c>
      <c r="D5" s="1">
        <f>(150000/2)*0.02</f>
        <v>1500</v>
      </c>
    </row>
    <row r="6" spans="1:4" x14ac:dyDescent="0.2">
      <c r="A6" t="s">
        <v>9</v>
      </c>
      <c r="B6" s="3">
        <f>SUM(B3:B5)</f>
        <v>37950</v>
      </c>
      <c r="C6" s="1">
        <f t="shared" ref="C6:D6" si="0">SUM(C3:C5)</f>
        <v>42525</v>
      </c>
      <c r="D6" s="2">
        <f t="shared" si="0"/>
        <v>35250</v>
      </c>
    </row>
    <row r="7" spans="1:4" x14ac:dyDescent="0.2">
      <c r="B7" s="1"/>
      <c r="C7" s="1"/>
      <c r="D7" s="1"/>
    </row>
    <row r="8" spans="1:4" x14ac:dyDescent="0.2">
      <c r="A8" s="10" t="s">
        <v>16</v>
      </c>
      <c r="B8" s="1"/>
      <c r="C8" s="1"/>
      <c r="D8" s="1"/>
    </row>
    <row r="9" spans="1:4" x14ac:dyDescent="0.2">
      <c r="B9" s="1"/>
      <c r="C9" s="1"/>
      <c r="D9" s="1"/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E37DC5-DC08-5049-8872-FEE0BB4CC0FF}">
  <dimension ref="A1:D12"/>
  <sheetViews>
    <sheetView zoomScale="180" zoomScaleNormal="180" workbookViewId="0">
      <selection activeCell="A12" sqref="A12"/>
    </sheetView>
  </sheetViews>
  <sheetFormatPr baseColWidth="10" defaultRowHeight="16" x14ac:dyDescent="0.2"/>
  <cols>
    <col min="1" max="1" width="16" bestFit="1" customWidth="1"/>
    <col min="2" max="2" width="18.33203125" bestFit="1" customWidth="1"/>
    <col min="3" max="3" width="17.33203125" bestFit="1" customWidth="1"/>
    <col min="4" max="4" width="18.33203125" bestFit="1" customWidth="1"/>
  </cols>
  <sheetData>
    <row r="1" spans="1:4" x14ac:dyDescent="0.2">
      <c r="A1" s="4"/>
      <c r="B1" s="4" t="s">
        <v>0</v>
      </c>
      <c r="C1" s="4"/>
      <c r="D1" s="4"/>
    </row>
    <row r="2" spans="1:4" x14ac:dyDescent="0.2">
      <c r="A2" s="4"/>
      <c r="B2" s="4" t="s">
        <v>1</v>
      </c>
      <c r="C2" s="4" t="s">
        <v>2</v>
      </c>
      <c r="D2" s="4" t="s">
        <v>3</v>
      </c>
    </row>
    <row r="3" spans="1:4" x14ac:dyDescent="0.2">
      <c r="A3" s="4" t="s">
        <v>4</v>
      </c>
      <c r="B3" s="5">
        <v>1200000</v>
      </c>
      <c r="C3" s="5">
        <v>680000</v>
      </c>
      <c r="D3" s="5">
        <v>420000</v>
      </c>
    </row>
    <row r="4" spans="1:4" x14ac:dyDescent="0.2">
      <c r="A4" s="4" t="s">
        <v>5</v>
      </c>
      <c r="B4" s="5">
        <v>50000</v>
      </c>
      <c r="C4" s="5">
        <v>36000</v>
      </c>
      <c r="D4" s="5">
        <v>24000</v>
      </c>
    </row>
    <row r="5" spans="1:4" x14ac:dyDescent="0.2">
      <c r="A5" s="4" t="s">
        <v>6</v>
      </c>
      <c r="B5" s="5">
        <v>1250000</v>
      </c>
      <c r="C5" s="5">
        <v>716000</v>
      </c>
      <c r="D5" s="5">
        <v>444000</v>
      </c>
    </row>
    <row r="6" spans="1:4" x14ac:dyDescent="0.2">
      <c r="A6" s="4" t="s">
        <v>7</v>
      </c>
      <c r="B6" s="5">
        <v>100000</v>
      </c>
      <c r="C6" s="5">
        <v>160000</v>
      </c>
      <c r="D6" s="5">
        <v>200000</v>
      </c>
    </row>
    <row r="7" spans="1:4" x14ac:dyDescent="0.2">
      <c r="A7" s="4" t="s">
        <v>8</v>
      </c>
      <c r="B7" s="5">
        <v>0</v>
      </c>
      <c r="C7" s="5">
        <v>0</v>
      </c>
      <c r="D7" s="5">
        <v>0</v>
      </c>
    </row>
    <row r="8" spans="1:4" x14ac:dyDescent="0.2">
      <c r="A8" s="4" t="s">
        <v>9</v>
      </c>
      <c r="B8" s="5">
        <f>B5+B6+B7</f>
        <v>1350000</v>
      </c>
      <c r="C8" s="5">
        <f>C5+C6+C7</f>
        <v>876000</v>
      </c>
      <c r="D8" s="5">
        <f>D5+D6+D7</f>
        <v>644000</v>
      </c>
    </row>
    <row r="9" spans="1:4" x14ac:dyDescent="0.2">
      <c r="A9" s="4" t="s">
        <v>13</v>
      </c>
      <c r="B9" s="5">
        <v>1000000</v>
      </c>
      <c r="C9" s="5">
        <v>1000000</v>
      </c>
      <c r="D9" s="5">
        <v>1000000</v>
      </c>
    </row>
    <row r="10" spans="1:4" x14ac:dyDescent="0.2">
      <c r="A10" s="4" t="s">
        <v>14</v>
      </c>
      <c r="B10" s="8">
        <f>B9-B8</f>
        <v>-350000</v>
      </c>
      <c r="C10" s="8">
        <f>C9-C8</f>
        <v>124000</v>
      </c>
      <c r="D10" s="9">
        <f>D9-D8</f>
        <v>356000</v>
      </c>
    </row>
    <row r="12" spans="1:4" x14ac:dyDescent="0.2">
      <c r="A12" s="10" t="s">
        <v>15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Aufgabe 1</vt:lpstr>
      <vt:lpstr>Aufgabe 2</vt:lpstr>
      <vt:lpstr>Aufgabe 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Conrad, Alexander</dc:creator>
  <cp:lastModifiedBy>Conrad, Alexander</cp:lastModifiedBy>
  <dcterms:created xsi:type="dcterms:W3CDTF">2025-03-24T09:58:01Z</dcterms:created>
  <dcterms:modified xsi:type="dcterms:W3CDTF">2025-03-25T07:16:35Z</dcterms:modified>
</cp:coreProperties>
</file>